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2" windowWidth="15300" windowHeight="8676" tabRatio="1000"/>
  </bookViews>
  <sheets>
    <sheet name="MAP-21 Measures" sheetId="2" r:id="rId1"/>
  </sheets>
  <definedNames>
    <definedName name="_xlnm.Print_Area" localSheetId="0">'MAP-21 Measures'!$A$1:$K$14</definedName>
  </definedNames>
  <calcPr calcId="145621"/>
</workbook>
</file>

<file path=xl/calcChain.xml><?xml version="1.0" encoding="utf-8"?>
<calcChain xmlns="http://schemas.openxmlformats.org/spreadsheetml/2006/main">
  <c r="C11" i="2" l="1"/>
  <c r="G11" i="2"/>
  <c r="D11" i="2" l="1"/>
  <c r="E11" i="2"/>
  <c r="F11" i="2"/>
  <c r="D10" i="2"/>
  <c r="E10" i="2"/>
  <c r="F10" i="2"/>
  <c r="G10" i="2"/>
  <c r="C10" i="2"/>
  <c r="K4" i="2"/>
  <c r="K5" i="2"/>
  <c r="K6" i="2"/>
  <c r="K7" i="2"/>
  <c r="K8" i="2"/>
  <c r="K3" i="2"/>
  <c r="J4" i="2"/>
  <c r="J5" i="2"/>
  <c r="J6" i="2"/>
  <c r="J7" i="2"/>
  <c r="J8" i="2"/>
  <c r="J3" i="2"/>
  <c r="I4" i="2"/>
  <c r="I5" i="2"/>
  <c r="I6" i="2"/>
  <c r="I7" i="2"/>
  <c r="I8" i="2"/>
  <c r="I3" i="2"/>
  <c r="H4" i="2"/>
  <c r="H5" i="2"/>
  <c r="H6" i="2"/>
  <c r="H7" i="2"/>
  <c r="H8" i="2"/>
  <c r="H3" i="2"/>
  <c r="H11" i="2" l="1"/>
  <c r="H10" i="2"/>
  <c r="I10" i="2"/>
  <c r="J10" i="2"/>
  <c r="K10" i="2"/>
  <c r="I11" i="2"/>
  <c r="J11" i="2"/>
  <c r="J14" i="2" s="1"/>
  <c r="K11" i="2"/>
  <c r="K14" i="2" s="1"/>
  <c r="H14" i="2" l="1"/>
  <c r="C14" i="2"/>
  <c r="D14" i="2"/>
  <c r="F14" i="2"/>
  <c r="E14" i="2"/>
</calcChain>
</file>

<file path=xl/sharedStrings.xml><?xml version="1.0" encoding="utf-8"?>
<sst xmlns="http://schemas.openxmlformats.org/spreadsheetml/2006/main" count="33" uniqueCount="17">
  <si>
    <t>Year</t>
  </si>
  <si>
    <t>Fatal Crashes</t>
  </si>
  <si>
    <t xml:space="preserve">Fatalities </t>
  </si>
  <si>
    <t>Statewide</t>
  </si>
  <si>
    <t>Class A Incapacitating Injuries</t>
  </si>
  <si>
    <t>Class A Incapacitating Injury Crashes</t>
  </si>
  <si>
    <t>Annual Average Daily VMT</t>
  </si>
  <si>
    <t>100 Million Multiplicative Factor</t>
  </si>
  <si>
    <t>Fatality Rate Per 100 Million VMT</t>
  </si>
  <si>
    <t>Time Period</t>
  </si>
  <si>
    <t>Fatal Crash Rate per 100 million VMT</t>
  </si>
  <si>
    <t>Class A Incapacitating Injury Rate per 100 Million VMT</t>
  </si>
  <si>
    <t>Class A Incapacitating Crash Rate per 100 million VMT</t>
  </si>
  <si>
    <t>5 Yr Avg</t>
  </si>
  <si>
    <t>2006-2010</t>
  </si>
  <si>
    <t>2007-2011</t>
  </si>
  <si>
    <t>Performance  Goal, 5 yr Average, Ending in Designated Future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</si>
</sst>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Layout" zoomScaleNormal="100" zoomScaleSheetLayoutView="100" workbookViewId="0">
      <selection activeCell="M1" sqref="M1"/>
    </sheetView>
  </sheetViews>
  <sheetFormatPr defaultColWidth="8.88671875" defaultRowHeight="13.8" x14ac:dyDescent="0.25"/>
  <cols>
    <col min="1" max="1" width="12.109375" style="5" customWidth="1"/>
    <col min="2" max="2" width="6.33203125" style="5" customWidth="1"/>
    <col min="3" max="3" width="9.21875" style="5" customWidth="1"/>
    <col min="4" max="4" width="9.5546875" style="5" customWidth="1"/>
    <col min="5" max="5" width="9.33203125" style="5" customWidth="1"/>
    <col min="6" max="6" width="8.88671875" style="5" customWidth="1"/>
    <col min="7" max="7" width="12.5546875" style="7" customWidth="1"/>
    <col min="8" max="8" width="8.6640625" style="5" customWidth="1"/>
    <col min="9" max="9" width="9.77734375" style="5" customWidth="1"/>
    <col min="10" max="10" width="9.33203125" style="5" customWidth="1"/>
    <col min="11" max="11" width="9.21875" style="5" customWidth="1"/>
    <col min="12" max="16384" width="8.88671875" style="4"/>
  </cols>
  <sheetData>
    <row r="1" spans="1:11" s="3" customFormat="1" ht="66" x14ac:dyDescent="0.25">
      <c r="A1" s="2" t="s">
        <v>9</v>
      </c>
      <c r="B1" s="2" t="s">
        <v>7</v>
      </c>
      <c r="C1" s="2" t="s">
        <v>3</v>
      </c>
      <c r="D1" s="2" t="s">
        <v>3</v>
      </c>
      <c r="E1" s="2" t="s">
        <v>3</v>
      </c>
      <c r="F1" s="2" t="s">
        <v>3</v>
      </c>
      <c r="G1" s="6" t="s">
        <v>3</v>
      </c>
      <c r="H1" s="2" t="s">
        <v>3</v>
      </c>
      <c r="I1" s="2" t="s">
        <v>3</v>
      </c>
      <c r="J1" s="2" t="s">
        <v>3</v>
      </c>
      <c r="K1" s="2" t="s">
        <v>3</v>
      </c>
    </row>
    <row r="2" spans="1:11" s="3" customFormat="1" ht="96" customHeight="1" x14ac:dyDescent="0.25">
      <c r="A2" s="2" t="s">
        <v>0</v>
      </c>
      <c r="B2" s="2"/>
      <c r="C2" s="2" t="s">
        <v>2</v>
      </c>
      <c r="D2" s="2" t="s">
        <v>1</v>
      </c>
      <c r="E2" s="2" t="s">
        <v>4</v>
      </c>
      <c r="F2" s="2" t="s">
        <v>5</v>
      </c>
      <c r="G2" s="6" t="s">
        <v>6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2">
        <v>2006</v>
      </c>
      <c r="B3" s="1">
        <v>100000000</v>
      </c>
      <c r="C3" s="2">
        <v>484</v>
      </c>
      <c r="D3" s="2">
        <v>424</v>
      </c>
      <c r="E3" s="2">
        <v>1911</v>
      </c>
      <c r="F3" s="2">
        <v>1491</v>
      </c>
      <c r="G3" s="12">
        <v>67013738.274999909</v>
      </c>
      <c r="H3" s="2">
        <f t="shared" ref="H3:H8" si="0">(C3*B3)/(G3*365)</f>
        <v>1.97873963069892</v>
      </c>
      <c r="I3" s="2">
        <f t="shared" ref="I3:I8" si="1">(D3*B3)/(G3*365)</f>
        <v>1.7334413293726076</v>
      </c>
      <c r="J3" s="2">
        <f t="shared" ref="J3:J8" si="2">(E3*B3)/(G3*365)</f>
        <v>7.8127508972430499</v>
      </c>
      <c r="K3" s="2">
        <f t="shared" ref="K3:K8" si="3">(F3*B3)/(G3*365)</f>
        <v>6.0956627879588634</v>
      </c>
    </row>
    <row r="4" spans="1:11" x14ac:dyDescent="0.25">
      <c r="A4" s="2">
        <v>2007</v>
      </c>
      <c r="B4" s="1">
        <v>100000000</v>
      </c>
      <c r="C4" s="2">
        <v>413</v>
      </c>
      <c r="D4" s="2">
        <v>371</v>
      </c>
      <c r="E4" s="2">
        <v>1739</v>
      </c>
      <c r="F4" s="2">
        <v>1408</v>
      </c>
      <c r="G4" s="6">
        <v>67758759.039000139</v>
      </c>
      <c r="H4" s="2">
        <f t="shared" si="0"/>
        <v>1.6699049176266691</v>
      </c>
      <c r="I4" s="2">
        <f t="shared" si="1"/>
        <v>1.500084078545991</v>
      </c>
      <c r="J4" s="2">
        <f t="shared" si="2"/>
        <v>7.0313914086023672</v>
      </c>
      <c r="K4" s="2">
        <f t="shared" si="3"/>
        <v>5.6930414625141648</v>
      </c>
    </row>
    <row r="5" spans="1:11" x14ac:dyDescent="0.25">
      <c r="A5" s="2">
        <v>2008</v>
      </c>
      <c r="B5" s="1">
        <v>100000000</v>
      </c>
      <c r="C5" s="2">
        <v>366</v>
      </c>
      <c r="D5" s="2">
        <v>324</v>
      </c>
      <c r="E5" s="2">
        <v>1820</v>
      </c>
      <c r="F5" s="2">
        <v>1487</v>
      </c>
      <c r="G5" s="6">
        <v>67855010.300999999</v>
      </c>
      <c r="H5" s="2">
        <f t="shared" si="0"/>
        <v>1.4777681435450607</v>
      </c>
      <c r="I5" s="2">
        <f t="shared" si="1"/>
        <v>1.3081881926464471</v>
      </c>
      <c r="J5" s="2">
        <f t="shared" si="2"/>
        <v>7.3484645389399192</v>
      </c>
      <c r="K5" s="2">
        <f t="shared" si="3"/>
        <v>6.0039377853866265</v>
      </c>
    </row>
    <row r="6" spans="1:11" x14ac:dyDescent="0.25">
      <c r="A6" s="2">
        <v>2009</v>
      </c>
      <c r="B6" s="1">
        <v>100000000</v>
      </c>
      <c r="C6" s="2">
        <v>361</v>
      </c>
      <c r="D6" s="2">
        <v>319</v>
      </c>
      <c r="E6" s="2">
        <v>1763</v>
      </c>
      <c r="F6" s="2">
        <v>1455</v>
      </c>
      <c r="G6" s="6">
        <v>67127565.351999983</v>
      </c>
      <c r="H6" s="2">
        <f t="shared" si="0"/>
        <v>1.4733754914305761</v>
      </c>
      <c r="I6" s="2">
        <f t="shared" si="1"/>
        <v>1.3019578442281268</v>
      </c>
      <c r="J6" s="2">
        <f t="shared" si="2"/>
        <v>7.1954598099504308</v>
      </c>
      <c r="K6" s="2">
        <f t="shared" si="3"/>
        <v>5.9383970637991368</v>
      </c>
    </row>
    <row r="7" spans="1:11" x14ac:dyDescent="0.25">
      <c r="A7" s="2">
        <v>2010</v>
      </c>
      <c r="B7" s="1">
        <v>100000000</v>
      </c>
      <c r="C7" s="2">
        <v>349</v>
      </c>
      <c r="D7" s="2">
        <v>317</v>
      </c>
      <c r="E7" s="2">
        <v>1806</v>
      </c>
      <c r="F7" s="2">
        <v>1417</v>
      </c>
      <c r="G7" s="6">
        <v>66168923.534000009</v>
      </c>
      <c r="H7" s="2">
        <f t="shared" si="0"/>
        <v>1.4450354222104453</v>
      </c>
      <c r="I7" s="2">
        <f t="shared" si="1"/>
        <v>1.3125393376524677</v>
      </c>
      <c r="J7" s="2">
        <f t="shared" si="2"/>
        <v>7.4777477722408721</v>
      </c>
      <c r="K7" s="2">
        <f t="shared" si="3"/>
        <v>5.8670922443329543</v>
      </c>
    </row>
    <row r="8" spans="1:11" x14ac:dyDescent="0.25">
      <c r="A8" s="2">
        <v>2011</v>
      </c>
      <c r="B8" s="1">
        <v>100000000</v>
      </c>
      <c r="C8" s="2">
        <v>351</v>
      </c>
      <c r="D8" s="2">
        <v>306</v>
      </c>
      <c r="E8" s="2">
        <v>1624</v>
      </c>
      <c r="F8" s="2">
        <v>1355</v>
      </c>
      <c r="G8" s="6">
        <v>70930446.898000211</v>
      </c>
      <c r="H8" s="2">
        <f t="shared" si="0"/>
        <v>1.3557560648099491</v>
      </c>
      <c r="I8" s="2">
        <f t="shared" si="1"/>
        <v>1.1819411847061096</v>
      </c>
      <c r="J8" s="2">
        <f t="shared" si="2"/>
        <v>6.2727858953030129</v>
      </c>
      <c r="K8" s="2">
        <f t="shared" si="3"/>
        <v>5.2337591675711712</v>
      </c>
    </row>
    <row r="9" spans="1:11" x14ac:dyDescent="0.25">
      <c r="A9" s="2" t="s">
        <v>13</v>
      </c>
      <c r="B9" s="8"/>
      <c r="C9" s="8"/>
      <c r="D9" s="8"/>
      <c r="E9" s="8"/>
      <c r="F9" s="8"/>
      <c r="G9" s="9"/>
      <c r="H9" s="8"/>
      <c r="I9" s="8"/>
      <c r="J9" s="8"/>
      <c r="K9" s="8"/>
    </row>
    <row r="10" spans="1:11" x14ac:dyDescent="0.25">
      <c r="A10" s="2" t="s">
        <v>14</v>
      </c>
      <c r="B10" s="2"/>
      <c r="C10" s="2">
        <f t="shared" ref="C10:K10" si="4">(C3+C4+C5+C6+C7)/5</f>
        <v>394.6</v>
      </c>
      <c r="D10" s="2">
        <f t="shared" si="4"/>
        <v>351</v>
      </c>
      <c r="E10" s="2">
        <f t="shared" si="4"/>
        <v>1807.8</v>
      </c>
      <c r="F10" s="2">
        <f t="shared" si="4"/>
        <v>1451.6</v>
      </c>
      <c r="G10" s="6">
        <f t="shared" si="4"/>
        <v>67184799.300200015</v>
      </c>
      <c r="H10" s="2">
        <f t="shared" si="4"/>
        <v>1.6089647211023343</v>
      </c>
      <c r="I10" s="2">
        <f t="shared" si="4"/>
        <v>1.4312421564891282</v>
      </c>
      <c r="J10" s="2">
        <f t="shared" si="4"/>
        <v>7.3731628853953284</v>
      </c>
      <c r="K10" s="2">
        <f t="shared" si="4"/>
        <v>5.919626268798349</v>
      </c>
    </row>
    <row r="11" spans="1:11" x14ac:dyDescent="0.25">
      <c r="A11" s="2" t="s">
        <v>15</v>
      </c>
      <c r="B11" s="2"/>
      <c r="C11" s="2">
        <f t="shared" ref="C11:K11" si="5">(C4+C5+C6+C7+C8)/5</f>
        <v>368</v>
      </c>
      <c r="D11" s="2">
        <f t="shared" si="5"/>
        <v>327.39999999999998</v>
      </c>
      <c r="E11" s="2">
        <f t="shared" si="5"/>
        <v>1750.4</v>
      </c>
      <c r="F11" s="2">
        <f t="shared" si="5"/>
        <v>1424.4</v>
      </c>
      <c r="G11" s="6">
        <f t="shared" si="5"/>
        <v>67968141.024800092</v>
      </c>
      <c r="H11" s="2">
        <f t="shared" si="5"/>
        <v>1.48436800792454</v>
      </c>
      <c r="I11" s="2">
        <f t="shared" si="5"/>
        <v>1.3209421275558284</v>
      </c>
      <c r="J11" s="2">
        <f t="shared" si="5"/>
        <v>7.0651698850073199</v>
      </c>
      <c r="K11" s="2">
        <f t="shared" si="5"/>
        <v>5.7472455447208111</v>
      </c>
    </row>
    <row r="12" spans="1:11" x14ac:dyDescent="0.25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</row>
    <row r="13" spans="1:11" ht="105.6" x14ac:dyDescent="0.25">
      <c r="A13" s="10" t="s">
        <v>16</v>
      </c>
      <c r="B13" s="10"/>
      <c r="C13" s="2" t="s">
        <v>2</v>
      </c>
      <c r="D13" s="2" t="s">
        <v>1</v>
      </c>
      <c r="E13" s="2" t="s">
        <v>4</v>
      </c>
      <c r="F13" s="2" t="s">
        <v>5</v>
      </c>
      <c r="G13" s="6"/>
      <c r="H13" s="2" t="s">
        <v>8</v>
      </c>
      <c r="I13" s="2" t="s">
        <v>10</v>
      </c>
      <c r="J13" s="2" t="s">
        <v>11</v>
      </c>
      <c r="K13" s="2" t="s">
        <v>12</v>
      </c>
    </row>
    <row r="14" spans="1:11" x14ac:dyDescent="0.25">
      <c r="A14" s="10">
        <v>2030</v>
      </c>
      <c r="B14" s="10"/>
      <c r="C14" s="10">
        <f>I14/I11*C11</f>
        <v>306.44794465675147</v>
      </c>
      <c r="D14" s="10">
        <f>I14/I11*D11</f>
        <v>272.63874206690332</v>
      </c>
      <c r="E14" s="10">
        <f>I14/I11*E11</f>
        <v>1457.6263106716788</v>
      </c>
      <c r="F14" s="10">
        <f>I14/I11*F11</f>
        <v>1186.1534031768392</v>
      </c>
      <c r="G14" s="11"/>
      <c r="H14" s="10">
        <f>I14/I11*H11</f>
        <v>1.2360911009312823</v>
      </c>
      <c r="I14" s="10">
        <v>1.1000000000000001</v>
      </c>
      <c r="J14" s="10">
        <f>I14/I11*J11</f>
        <v>5.883442363889321</v>
      </c>
      <c r="K14" s="10">
        <f>I14/I11*K11</f>
        <v>4.7859553929819691</v>
      </c>
    </row>
  </sheetData>
  <phoneticPr fontId="7" type="noConversion"/>
  <printOptions gridLines="1"/>
  <pageMargins left="0.25" right="0.25" top="0.75" bottom="0.75" header="0.3" footer="0.3"/>
  <pageSetup orientation="landscape" r:id="rId1"/>
  <headerFooter>
    <oddHeader>&amp;C&amp;F&amp;D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MAP-21 Measures</vt:lpstr>
      <vt:lpstr>'MAP-21 Measures'!Print_Area</vt:lpstr>
    </vt:vector>
  </TitlesOfParts>
  <Company>NMDOT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L. (Steve) Eagan</dc:creator>
  <cp:lastModifiedBy>Steven L. (Steve) Eagan</cp:lastModifiedBy>
  <cp:lastPrinted>2013-07-23T17:31:19Z</cp:lastPrinted>
  <dcterms:created xsi:type="dcterms:W3CDTF">2013-04-15T21:22:00Z</dcterms:created>
  <dcterms:modified xsi:type="dcterms:W3CDTF">2013-08-28T22:02:20Z</dcterms:modified>
</cp:coreProperties>
</file>